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ΕΝΤΑΞΗ ΠΡΟΤΑΣΕΩΝ 3ΗΣ ΠΡΟΚΗΡΥΞΗΣ" sheetId="1" r:id="rId1"/>
  </sheets>
  <definedNames>
    <definedName name="_xlnm.Print_Titles" localSheetId="0">'ΕΝΤΑΞΗ ΠΡΟΤΑΣΕΩΝ 3ΗΣ ΠΡΟΚΗΡΥΞΗΣ'!$3:$3</definedName>
  </definedNames>
  <calcPr fullCalcOnLoad="1"/>
</workbook>
</file>

<file path=xl/sharedStrings.xml><?xml version="1.0" encoding="utf-8"?>
<sst xmlns="http://schemas.openxmlformats.org/spreadsheetml/2006/main" count="147" uniqueCount="111">
  <si>
    <t>Α/Α</t>
  </si>
  <si>
    <t>ΥΠΟΜΕΤΡΟ</t>
  </si>
  <si>
    <t>ΔΡΑΣΗ</t>
  </si>
  <si>
    <t>ΦΟΡΕΑΣ</t>
  </si>
  <si>
    <t>ΤΙΤΛΟΣ ΠΡΟΤΑΣΗΣ</t>
  </si>
  <si>
    <t>ΑΡ.ΠΡΩΤ.</t>
  </si>
  <si>
    <t>L123α</t>
  </si>
  <si>
    <t>L313</t>
  </si>
  <si>
    <t>L313-6</t>
  </si>
  <si>
    <t>ΣΥΝΟΛΑ</t>
  </si>
  <si>
    <t>L312-3</t>
  </si>
  <si>
    <t>L312</t>
  </si>
  <si>
    <t>L312-1</t>
  </si>
  <si>
    <t>ΤΟΠΟΣ ΕΠΕΝΔΥΣΗΣ</t>
  </si>
  <si>
    <t>Κρόκος</t>
  </si>
  <si>
    <t>Βελβεντό</t>
  </si>
  <si>
    <t>Μελίσσια</t>
  </si>
  <si>
    <t>Περδίκας</t>
  </si>
  <si>
    <t>L123</t>
  </si>
  <si>
    <t>ΠΡΟΫΠ/ΣΜΟΣ ΠΡΟΤΑΣΗΣ</t>
  </si>
  <si>
    <t>L123β</t>
  </si>
  <si>
    <t>Μαυροδένδρι</t>
  </si>
  <si>
    <t>Χρώμιο</t>
  </si>
  <si>
    <t>Κοίλα</t>
  </si>
  <si>
    <t>ΑΠΟΣΤΟΛΙΔΟΥ ΔΕΣΠΟΙΝΑ</t>
  </si>
  <si>
    <t>Σιάτιστα</t>
  </si>
  <si>
    <t>ΚΟΥΜΠΟΥΡΑΣ ΒΑΣΙΛΕΙΟΣ</t>
  </si>
  <si>
    <t>ΒΟΥΤΥΡΗΣ ΑΘΑΝΑΣΙΟΣ</t>
  </si>
  <si>
    <t>Μηλέα</t>
  </si>
  <si>
    <t>ΥΔΝΟΝ ΕΛΛΗΝΙΚΗ ΤΡΟΥΦΑ Ι.Κ.Ε.</t>
  </si>
  <si>
    <t>Ίδρυση μονάδας μεταποίησης τρούφας</t>
  </si>
  <si>
    <t>LIQUID PROCESS ENGINEERING PRIVATE COMPANY</t>
  </si>
  <si>
    <t>Ίδρυση μονάδας κατασκευής βιομηχανικών εξαρτημάτων</t>
  </si>
  <si>
    <t>AXELTEAM Ι.Κ.Ε.</t>
  </si>
  <si>
    <t>Βιοτεχνία κατασκευής επαγγελματικών σκουπών self service και carwash self service</t>
  </si>
  <si>
    <t>4091/241/YRU/12-9-2014</t>
  </si>
  <si>
    <t>5080/241/YRU/29-10-2014</t>
  </si>
  <si>
    <t>5113/241/YRU/30-10-2014</t>
  </si>
  <si>
    <t>5114/241/YRU/30-10-2014</t>
  </si>
  <si>
    <t>5118/241/YRU/30-10-2014</t>
  </si>
  <si>
    <t>5133/241/YRU/31-10-2014</t>
  </si>
  <si>
    <t>ΠΑΠΑΔΟΠΟΥΛΟΥ ΜΑΡΙΑ</t>
  </si>
  <si>
    <t>5134/241/YRU/31-10-2014</t>
  </si>
  <si>
    <t>ΠΡΑΣΣΟΣ ΓΕΩΡΓΙΟΣ</t>
  </si>
  <si>
    <t>Νεράιδα</t>
  </si>
  <si>
    <t>5136/241/YRU/31-10-2014</t>
  </si>
  <si>
    <t>ΑΔΕΛΦΟΙ ΑΝ. ΓΚΟΥΝΤΡΑ Ο.Ε.</t>
  </si>
  <si>
    <t>5168/241/YRU/31-10-2014</t>
  </si>
  <si>
    <t>Ίδρυση μονάδας αποξήρανσης οπωροκηπευτικών</t>
  </si>
  <si>
    <t>5170/241/YRU/31-10-20154</t>
  </si>
  <si>
    <t>ΕΛΕΝΗ ΤΣΙΛΙΩΝΗ</t>
  </si>
  <si>
    <t>Ίδρυση ταβέρνας</t>
  </si>
  <si>
    <t>Μεταξάς</t>
  </si>
  <si>
    <t>5174/241/YRU/31-10-2014</t>
  </si>
  <si>
    <t>5175/241/YRU/31-10-2014</t>
  </si>
  <si>
    <t>ΓΕΩΡΓΙΟΣ ΠΑΠΑΚΑΛΑΣ &amp; ΣΙΑ Ι.Κ.Ε.</t>
  </si>
  <si>
    <t>ΚΥΡΙΑΚΙΔΗΣ ΜΑΡΙΟΣ</t>
  </si>
  <si>
    <t>Ροδίτης</t>
  </si>
  <si>
    <t>5176/241/YRU/31-10-2014</t>
  </si>
  <si>
    <t>ΚΟΚΚΑΛΙΑΡΗΣ ΙΩΑΝΝΗΣ</t>
  </si>
  <si>
    <t>Νέα Νικόπολη</t>
  </si>
  <si>
    <t>5177/241/YRU/31-10-2014</t>
  </si>
  <si>
    <t>ΑΦΟΙ ΓΕΩΡΓΙΟΥ ΤΕΡΝΕΝΟΠΟΥΛΟΥ &amp; ΣΙΑ Ο.Ε.</t>
  </si>
  <si>
    <t>5178/241/YRU/31-10-2014</t>
  </si>
  <si>
    <t>5180/241/YRU/31-10-2014</t>
  </si>
  <si>
    <t>ΤΣΑΟΥΣΙΔΟΥ ΑΘΗΝΑ</t>
  </si>
  <si>
    <t>Ίδρυση μονάδας τυποποίησης και συσκευασίας οσπρίων</t>
  </si>
  <si>
    <t>Τρανόβαλτο</t>
  </si>
  <si>
    <t>5182/241/YRU/31-10-2014</t>
  </si>
  <si>
    <t>5181/241/YRU/31-10-2014</t>
  </si>
  <si>
    <t>ΓΚΕΚΑΣ ΒΑΣΙΛΕΙΟΣ</t>
  </si>
  <si>
    <t>Ίδρυση εργαστηρίου ζαχαροπλαστικής και πιτών</t>
  </si>
  <si>
    <t>Καπνοχώρι</t>
  </si>
  <si>
    <t>5184/241/YRU/31-10-2014</t>
  </si>
  <si>
    <t>Νέο Κλείτος</t>
  </si>
  <si>
    <t>ΤΣΙΤΙΡΙΔΟΥ ΦΑΝΗ</t>
  </si>
  <si>
    <t>ΑΦΟΙ Κ. ΔΗΜΗΤΡΙΑΔΗ ΚΑΙ ΣΙΑ ΟΕ</t>
  </si>
  <si>
    <t>5185/241/YRU/31-10-2014</t>
  </si>
  <si>
    <t>5ο χλμ Κοζάνης - Πτολ/δας</t>
  </si>
  <si>
    <t>Σύνολο Δράσης 123α</t>
  </si>
  <si>
    <t>Σύνολο Δράσης 123β</t>
  </si>
  <si>
    <t>Σύνολο Δράσης 312-1</t>
  </si>
  <si>
    <t>Σύνολο Δράσης 312-3</t>
  </si>
  <si>
    <t xml:space="preserve">Ίδρυση τυροκομείου </t>
  </si>
  <si>
    <t xml:space="preserve">Ίδρυση ποτοποιείου </t>
  </si>
  <si>
    <t xml:space="preserve">Εκσυγχρονισμός οινοποιείου </t>
  </si>
  <si>
    <t xml:space="preserve">Εκσυγχρονισμός - βελτίωση παραδοσιακής ταβέρνας - ψησταριάς </t>
  </si>
  <si>
    <t>Ίδρυση μονάδας κατασκευής παραδοσιακών ξύλινων κατασκευών</t>
  </si>
  <si>
    <t xml:space="preserve">Ίδρυση βιοτεχνίας παραγωγής προϊόντων κρέατος </t>
  </si>
  <si>
    <t xml:space="preserve">Ίδρυση παραδοσιακού καφενείου </t>
  </si>
  <si>
    <t xml:space="preserve">Ίδρυση αποστακτηρίου τσίπουρου </t>
  </si>
  <si>
    <t>Εκσυγχρονισμός μονάδας επεξεργασίας μαρμάρων</t>
  </si>
  <si>
    <t>Επέκταση και εκσυγχρονισμός επιχείρησης παραγωγής ειδών διατροφής (σοκολάτας και καφέ) μετα την πρώτη μεταποίηση</t>
  </si>
  <si>
    <t>Ίδρυση καφετέριας</t>
  </si>
  <si>
    <t>Επέκταση και εκσγυχρονισμός μονάδας καυσόξυλων και προμήθεια εξοπλισμού για παραγωγή πέλετ</t>
  </si>
  <si>
    <t>Εκσυγχρονισμός επιχείρησης κατασκευής τεντών</t>
  </si>
  <si>
    <t xml:space="preserve">ΕΓΚΕΚΡΙΜΕΝΗ Δ. ΔΑΠΑΝΗ </t>
  </si>
  <si>
    <t>Δ.ΔΑΠΑΝΗ ΠΡΟΤΑΣΗΣ</t>
  </si>
  <si>
    <t>ΕΓΚΕΚΡΙΜΕΝΟΣ ΠΡΟΥΠ/ΓΙΣΜΟΣ</t>
  </si>
  <si>
    <t>ΒΑΘ/ΓΙΑ</t>
  </si>
  <si>
    <t>ΚΟΥΪΜΤΖΙΔΗΣ ΙΩΑΝΝΗΣ ΙΚΕ</t>
  </si>
  <si>
    <t>ΕΠΙΛΑΧΟΥΣΑ</t>
  </si>
  <si>
    <t>ΙΩΑΝΝΗΣ Γ. ΠΑΦΙΛΗΣ &amp; ΣΙΑ Ο.Ε.</t>
  </si>
  <si>
    <t>ΔΔ. ΕΝΤΑΓΜΕΝΩΝ ΕΡΓΩΝ 1ης &amp; 2ης Προκήρυξης</t>
  </si>
  <si>
    <t>ΣΥΝΟΛΙΚΗ Δ.ΔΑΠΑΝΗ ΔΡΑΣΗΣ</t>
  </si>
  <si>
    <t>Δ.ΔΑΠΑΝΗΣ ΕΝΤΑΞΗΣ</t>
  </si>
  <si>
    <t>ΕΓΚΡΙΝΕΤΑΙ</t>
  </si>
  <si>
    <t>ΑΠΟΡΡΙΠΤΕΤΑΙ</t>
  </si>
  <si>
    <t xml:space="preserve"> ΑΠΟΦΑΣΗ ΕΔΠ          23η/24-11-2014</t>
  </si>
  <si>
    <t>ΕΓΚΕΚΡΙΜΕΝΗ Δ.ΔΑΠΑΝΗ ΜΕΤΑ ΤΗΝ 7Η ΤΡΟΠ/ΣΗ ΠΡΟΓΡΑΜΜΑΤΟΣ</t>
  </si>
  <si>
    <t>ΠΙΝΑΚΑΣ KATATAΞΗΣ ΠΡΟΤΑΣΕΩΝ 3ης ΠΡΟΚΗΡΥΞΗΣ  ΑΝΑ ΔΡΑΣΗ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</si>
</sst>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0"/>
    <numFmt numFmtId="169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/>
    </xf>
    <xf numFmtId="4" fontId="4" fillId="4" borderId="8" xfId="0" applyNumberFormat="1" applyFont="1" applyFill="1" applyBorder="1" applyAlignment="1">
      <alignment/>
    </xf>
    <xf numFmtId="4" fontId="2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SheetLayoutView="200" workbookViewId="0" topLeftCell="A1">
      <pane ySplit="3" topLeftCell="BM4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5.140625" style="1" customWidth="1"/>
    <col min="2" max="2" width="13.421875" style="1" hidden="1" customWidth="1"/>
    <col min="3" max="3" width="10.00390625" style="1" hidden="1" customWidth="1"/>
    <col min="4" max="4" width="9.28125" style="1" customWidth="1"/>
    <col min="5" max="5" width="19.28125" style="1" customWidth="1"/>
    <col min="6" max="6" width="33.140625" style="1" customWidth="1"/>
    <col min="7" max="7" width="14.00390625" style="1" customWidth="1"/>
    <col min="8" max="8" width="12.7109375" style="1" customWidth="1"/>
    <col min="9" max="9" width="12.8515625" style="1" customWidth="1"/>
    <col min="10" max="10" width="14.57421875" style="1" customWidth="1"/>
    <col min="11" max="11" width="12.7109375" style="1" customWidth="1"/>
    <col min="12" max="12" width="9.28125" style="1" customWidth="1"/>
    <col min="13" max="13" width="12.00390625" style="1" hidden="1" customWidth="1"/>
    <col min="14" max="14" width="11.57421875" style="1" hidden="1" customWidth="1"/>
    <col min="15" max="15" width="14.421875" style="1" customWidth="1"/>
    <col min="16" max="16" width="13.140625" style="1" customWidth="1"/>
    <col min="17" max="17" width="13.00390625" style="1" customWidth="1"/>
    <col min="18" max="18" width="15.28125" style="1" customWidth="1"/>
    <col min="19" max="16384" width="9.140625" style="1" customWidth="1"/>
  </cols>
  <sheetData>
    <row r="1" spans="1:17" ht="17.25" customHeight="1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20.25" customHeight="1" thickBot="1"/>
    <row r="3" spans="1:17" ht="57.75" customHeight="1">
      <c r="A3" s="38" t="s">
        <v>0</v>
      </c>
      <c r="B3" s="39" t="s">
        <v>5</v>
      </c>
      <c r="C3" s="39" t="s">
        <v>1</v>
      </c>
      <c r="D3" s="40" t="s">
        <v>2</v>
      </c>
      <c r="E3" s="40" t="s">
        <v>3</v>
      </c>
      <c r="F3" s="40" t="s">
        <v>4</v>
      </c>
      <c r="G3" s="40" t="s">
        <v>13</v>
      </c>
      <c r="H3" s="40" t="s">
        <v>19</v>
      </c>
      <c r="I3" s="40" t="s">
        <v>97</v>
      </c>
      <c r="J3" s="40" t="s">
        <v>98</v>
      </c>
      <c r="K3" s="40" t="s">
        <v>96</v>
      </c>
      <c r="L3" s="40" t="s">
        <v>99</v>
      </c>
      <c r="M3" s="40" t="s">
        <v>104</v>
      </c>
      <c r="N3" s="40" t="s">
        <v>103</v>
      </c>
      <c r="O3" s="40" t="s">
        <v>109</v>
      </c>
      <c r="P3" s="40" t="s">
        <v>108</v>
      </c>
      <c r="Q3" s="41" t="s">
        <v>105</v>
      </c>
    </row>
    <row r="4" spans="1:18" ht="33" customHeight="1">
      <c r="A4" s="23">
        <v>1</v>
      </c>
      <c r="B4" s="2" t="s">
        <v>35</v>
      </c>
      <c r="C4" s="2" t="s">
        <v>18</v>
      </c>
      <c r="D4" s="2" t="s">
        <v>6</v>
      </c>
      <c r="E4" s="20" t="s">
        <v>26</v>
      </c>
      <c r="F4" s="3" t="s">
        <v>83</v>
      </c>
      <c r="G4" s="3" t="s">
        <v>22</v>
      </c>
      <c r="H4" s="4">
        <v>152024.6</v>
      </c>
      <c r="I4" s="5">
        <f aca="true" t="shared" si="0" ref="I4:I9">H4*0.5</f>
        <v>76012.3</v>
      </c>
      <c r="J4" s="4">
        <v>152018</v>
      </c>
      <c r="K4" s="4">
        <f aca="true" t="shared" si="1" ref="K4:K9">J4/2</f>
        <v>76009</v>
      </c>
      <c r="L4" s="6">
        <v>52.5</v>
      </c>
      <c r="M4" s="43">
        <v>2247074.23</v>
      </c>
      <c r="N4" s="43">
        <v>1604912.23</v>
      </c>
      <c r="O4" s="58">
        <f>K10</f>
        <v>642162</v>
      </c>
      <c r="P4" s="8" t="s">
        <v>106</v>
      </c>
      <c r="Q4" s="24">
        <f aca="true" t="shared" si="2" ref="Q4:Q9">K4</f>
        <v>76009</v>
      </c>
      <c r="R4" s="9"/>
    </row>
    <row r="5" spans="1:17" ht="33" customHeight="1">
      <c r="A5" s="23">
        <v>2</v>
      </c>
      <c r="B5" s="2" t="s">
        <v>37</v>
      </c>
      <c r="C5" s="2" t="s">
        <v>18</v>
      </c>
      <c r="D5" s="2" t="s">
        <v>6</v>
      </c>
      <c r="E5" s="20" t="s">
        <v>29</v>
      </c>
      <c r="F5" s="3" t="s">
        <v>30</v>
      </c>
      <c r="G5" s="3" t="s">
        <v>16</v>
      </c>
      <c r="H5" s="4">
        <v>116395.24</v>
      </c>
      <c r="I5" s="5">
        <f t="shared" si="0"/>
        <v>58197.62</v>
      </c>
      <c r="J5" s="4">
        <v>107080</v>
      </c>
      <c r="K5" s="4">
        <f t="shared" si="1"/>
        <v>53540</v>
      </c>
      <c r="L5" s="6">
        <v>51.9</v>
      </c>
      <c r="M5" s="54"/>
      <c r="N5" s="44"/>
      <c r="O5" s="59"/>
      <c r="P5" s="8" t="str">
        <f>P4</f>
        <v>ΕΓΚΡΙΝΕΤΑΙ</v>
      </c>
      <c r="Q5" s="24">
        <f t="shared" si="2"/>
        <v>53540</v>
      </c>
    </row>
    <row r="6" spans="1:17" ht="28.5" customHeight="1">
      <c r="A6" s="23">
        <v>3</v>
      </c>
      <c r="B6" s="2" t="s">
        <v>47</v>
      </c>
      <c r="C6" s="2" t="s">
        <v>18</v>
      </c>
      <c r="D6" s="2" t="s">
        <v>6</v>
      </c>
      <c r="E6" s="22" t="s">
        <v>100</v>
      </c>
      <c r="F6" s="10" t="s">
        <v>48</v>
      </c>
      <c r="G6" s="3" t="s">
        <v>21</v>
      </c>
      <c r="H6" s="4">
        <v>499775.08</v>
      </c>
      <c r="I6" s="5">
        <f t="shared" si="0"/>
        <v>249887.54</v>
      </c>
      <c r="J6" s="4">
        <v>493270</v>
      </c>
      <c r="K6" s="4">
        <f t="shared" si="1"/>
        <v>246635</v>
      </c>
      <c r="L6" s="6">
        <v>51.1</v>
      </c>
      <c r="M6" s="54"/>
      <c r="N6" s="44"/>
      <c r="O6" s="59"/>
      <c r="P6" s="8" t="str">
        <f>P5</f>
        <v>ΕΓΚΡΙΝΕΤΑΙ</v>
      </c>
      <c r="Q6" s="24">
        <f t="shared" si="2"/>
        <v>246635</v>
      </c>
    </row>
    <row r="7" spans="1:17" ht="25.5" customHeight="1">
      <c r="A7" s="23">
        <v>4</v>
      </c>
      <c r="B7" s="2" t="s">
        <v>40</v>
      </c>
      <c r="C7" s="2" t="s">
        <v>18</v>
      </c>
      <c r="D7" s="2" t="s">
        <v>6</v>
      </c>
      <c r="E7" s="20" t="s">
        <v>41</v>
      </c>
      <c r="F7" s="3" t="s">
        <v>85</v>
      </c>
      <c r="G7" s="3" t="s">
        <v>15</v>
      </c>
      <c r="H7" s="5">
        <v>140324</v>
      </c>
      <c r="I7" s="5">
        <f t="shared" si="0"/>
        <v>70162</v>
      </c>
      <c r="J7" s="4">
        <v>131956</v>
      </c>
      <c r="K7" s="4">
        <f t="shared" si="1"/>
        <v>65978</v>
      </c>
      <c r="L7" s="6">
        <v>50.75</v>
      </c>
      <c r="M7" s="54"/>
      <c r="N7" s="44"/>
      <c r="O7" s="59"/>
      <c r="P7" s="8" t="str">
        <f>P6</f>
        <v>ΕΓΚΡΙΝΕΤΑΙ</v>
      </c>
      <c r="Q7" s="24">
        <f t="shared" si="2"/>
        <v>65978</v>
      </c>
    </row>
    <row r="8" spans="1:17" ht="33" customHeight="1">
      <c r="A8" s="23">
        <v>5</v>
      </c>
      <c r="B8" s="2" t="s">
        <v>53</v>
      </c>
      <c r="C8" s="2" t="s">
        <v>18</v>
      </c>
      <c r="D8" s="2" t="s">
        <v>6</v>
      </c>
      <c r="E8" s="20" t="s">
        <v>55</v>
      </c>
      <c r="F8" s="3" t="s">
        <v>88</v>
      </c>
      <c r="G8" s="3" t="s">
        <v>14</v>
      </c>
      <c r="H8" s="5">
        <v>498964.56</v>
      </c>
      <c r="I8" s="5">
        <f t="shared" si="0"/>
        <v>249482.28</v>
      </c>
      <c r="J8" s="4">
        <v>400000</v>
      </c>
      <c r="K8" s="4">
        <f t="shared" si="1"/>
        <v>200000</v>
      </c>
      <c r="L8" s="6">
        <v>31.5</v>
      </c>
      <c r="M8" s="54"/>
      <c r="N8" s="44"/>
      <c r="O8" s="59"/>
      <c r="P8" s="8" t="str">
        <f>P7</f>
        <v>ΕΓΚΡΙΝΕΤΑΙ</v>
      </c>
      <c r="Q8" s="24">
        <f t="shared" si="2"/>
        <v>200000</v>
      </c>
    </row>
    <row r="9" spans="1:17" ht="30.75" customHeight="1">
      <c r="A9" s="23">
        <v>6</v>
      </c>
      <c r="B9" s="2" t="s">
        <v>64</v>
      </c>
      <c r="C9" s="2" t="s">
        <v>18</v>
      </c>
      <c r="D9" s="2" t="s">
        <v>6</v>
      </c>
      <c r="E9" s="20" t="s">
        <v>65</v>
      </c>
      <c r="F9" s="3" t="s">
        <v>66</v>
      </c>
      <c r="G9" s="3" t="s">
        <v>72</v>
      </c>
      <c r="H9" s="5">
        <v>42535.4</v>
      </c>
      <c r="I9" s="5">
        <f t="shared" si="0"/>
        <v>21267.7</v>
      </c>
      <c r="J9" s="4">
        <v>0</v>
      </c>
      <c r="K9" s="4">
        <f t="shared" si="1"/>
        <v>0</v>
      </c>
      <c r="L9" s="6">
        <v>0</v>
      </c>
      <c r="M9" s="55"/>
      <c r="N9" s="45"/>
      <c r="O9" s="60"/>
      <c r="P9" s="13" t="s">
        <v>107</v>
      </c>
      <c r="Q9" s="24">
        <f t="shared" si="2"/>
        <v>0</v>
      </c>
    </row>
    <row r="10" spans="1:17" ht="20.25" customHeight="1">
      <c r="A10" s="52" t="s">
        <v>79</v>
      </c>
      <c r="B10" s="53"/>
      <c r="C10" s="53"/>
      <c r="D10" s="53"/>
      <c r="E10" s="53"/>
      <c r="F10" s="53"/>
      <c r="G10" s="53"/>
      <c r="H10" s="31">
        <f>SUM(H4:H9)</f>
        <v>1450018.88</v>
      </c>
      <c r="I10" s="31">
        <f>SUM(I4:I9)</f>
        <v>725009.44</v>
      </c>
      <c r="J10" s="31">
        <f>SUM(J4:J9)</f>
        <v>1284324</v>
      </c>
      <c r="K10" s="31">
        <f>SUM(K4:K9)</f>
        <v>642162</v>
      </c>
      <c r="L10" s="31"/>
      <c r="M10" s="32"/>
      <c r="N10" s="33"/>
      <c r="O10" s="33"/>
      <c r="P10" s="32"/>
      <c r="Q10" s="42">
        <f>SUM(Q4:Q9)</f>
        <v>642162</v>
      </c>
    </row>
    <row r="11" spans="1:18" ht="40.5" customHeight="1">
      <c r="A11" s="23">
        <v>1</v>
      </c>
      <c r="B11" s="2" t="s">
        <v>73</v>
      </c>
      <c r="C11" s="2" t="s">
        <v>18</v>
      </c>
      <c r="D11" s="2" t="s">
        <v>20</v>
      </c>
      <c r="E11" s="20" t="s">
        <v>24</v>
      </c>
      <c r="F11" s="3" t="s">
        <v>94</v>
      </c>
      <c r="G11" s="3" t="s">
        <v>23</v>
      </c>
      <c r="H11" s="5">
        <v>88429.05</v>
      </c>
      <c r="I11" s="5">
        <f>H11*0.5</f>
        <v>44214.525</v>
      </c>
      <c r="J11" s="4">
        <v>86358</v>
      </c>
      <c r="K11" s="4">
        <f>J11/2</f>
        <v>43179</v>
      </c>
      <c r="L11" s="6">
        <v>58</v>
      </c>
      <c r="M11" s="4">
        <v>170269.5</v>
      </c>
      <c r="N11" s="4">
        <v>127090.5</v>
      </c>
      <c r="O11" s="11">
        <f>K11</f>
        <v>43179</v>
      </c>
      <c r="P11" s="8" t="str">
        <f>P8</f>
        <v>ΕΓΚΡΙΝΕΤΑΙ</v>
      </c>
      <c r="Q11" s="25">
        <f>K11</f>
        <v>43179</v>
      </c>
      <c r="R11" s="9"/>
    </row>
    <row r="12" spans="1:17" ht="22.5" customHeight="1">
      <c r="A12" s="52" t="s">
        <v>80</v>
      </c>
      <c r="B12" s="53"/>
      <c r="C12" s="53"/>
      <c r="D12" s="53"/>
      <c r="E12" s="53"/>
      <c r="F12" s="53"/>
      <c r="G12" s="53"/>
      <c r="H12" s="31">
        <f>SUM(H11)</f>
        <v>88429.05</v>
      </c>
      <c r="I12" s="31">
        <f>SUM(I11)</f>
        <v>44214.525</v>
      </c>
      <c r="J12" s="31">
        <f>SUM(J11)</f>
        <v>86358</v>
      </c>
      <c r="K12" s="31">
        <f>SUM(K11)</f>
        <v>43179</v>
      </c>
      <c r="L12" s="31"/>
      <c r="M12" s="32"/>
      <c r="N12" s="33"/>
      <c r="O12" s="33"/>
      <c r="P12" s="32"/>
      <c r="Q12" s="42">
        <f>Q11</f>
        <v>43179</v>
      </c>
    </row>
    <row r="13" spans="1:17" ht="37.5" customHeight="1">
      <c r="A13" s="23">
        <v>1</v>
      </c>
      <c r="B13" s="2" t="s">
        <v>38</v>
      </c>
      <c r="C13" s="2" t="s">
        <v>11</v>
      </c>
      <c r="D13" s="2" t="s">
        <v>12</v>
      </c>
      <c r="E13" s="20" t="s">
        <v>31</v>
      </c>
      <c r="F13" s="3" t="s">
        <v>32</v>
      </c>
      <c r="G13" s="3" t="s">
        <v>17</v>
      </c>
      <c r="H13" s="4">
        <v>298479</v>
      </c>
      <c r="I13" s="5">
        <f>H13*0.5</f>
        <v>149239.5</v>
      </c>
      <c r="J13" s="4">
        <v>294000</v>
      </c>
      <c r="K13" s="4">
        <f>J13/2</f>
        <v>147000</v>
      </c>
      <c r="L13" s="12">
        <v>52.59</v>
      </c>
      <c r="M13" s="43">
        <v>1077837.6</v>
      </c>
      <c r="N13" s="43">
        <v>610962.5</v>
      </c>
      <c r="O13" s="58">
        <v>466875.1</v>
      </c>
      <c r="P13" s="8" t="str">
        <f>P11</f>
        <v>ΕΓΚΡΙΝΕΤΑΙ</v>
      </c>
      <c r="Q13" s="25">
        <f>K13</f>
        <v>147000</v>
      </c>
    </row>
    <row r="14" spans="1:17" ht="29.25" customHeight="1">
      <c r="A14" s="23">
        <v>2</v>
      </c>
      <c r="B14" s="2" t="s">
        <v>45</v>
      </c>
      <c r="C14" s="2" t="s">
        <v>11</v>
      </c>
      <c r="D14" s="2" t="s">
        <v>12</v>
      </c>
      <c r="E14" s="20" t="s">
        <v>46</v>
      </c>
      <c r="F14" s="3" t="s">
        <v>87</v>
      </c>
      <c r="G14" s="3" t="s">
        <v>25</v>
      </c>
      <c r="H14" s="5">
        <v>299982.34</v>
      </c>
      <c r="I14" s="5">
        <f>H14*0.5</f>
        <v>149991.17</v>
      </c>
      <c r="J14" s="4">
        <v>299980</v>
      </c>
      <c r="K14" s="4">
        <f>J14/2</f>
        <v>149990</v>
      </c>
      <c r="L14" s="12">
        <v>50.6</v>
      </c>
      <c r="M14" s="44"/>
      <c r="N14" s="44"/>
      <c r="O14" s="61"/>
      <c r="P14" s="8" t="str">
        <f>P13</f>
        <v>ΕΓΚΡΙΝΕΤΑΙ</v>
      </c>
      <c r="Q14" s="25">
        <f>K14</f>
        <v>149990</v>
      </c>
    </row>
    <row r="15" spans="1:17" ht="27" customHeight="1">
      <c r="A15" s="23">
        <v>3</v>
      </c>
      <c r="B15" s="2" t="s">
        <v>77</v>
      </c>
      <c r="C15" s="2" t="s">
        <v>11</v>
      </c>
      <c r="D15" s="2" t="s">
        <v>12</v>
      </c>
      <c r="E15" s="20" t="s">
        <v>76</v>
      </c>
      <c r="F15" s="3" t="s">
        <v>95</v>
      </c>
      <c r="G15" s="3" t="s">
        <v>78</v>
      </c>
      <c r="H15" s="5">
        <v>20000</v>
      </c>
      <c r="I15" s="5">
        <f>H15*0.5</f>
        <v>10000</v>
      </c>
      <c r="J15" s="4">
        <v>19050</v>
      </c>
      <c r="K15" s="4">
        <f>J15/2</f>
        <v>9525</v>
      </c>
      <c r="L15" s="12">
        <v>50.48</v>
      </c>
      <c r="M15" s="44"/>
      <c r="N15" s="44"/>
      <c r="O15" s="61"/>
      <c r="P15" s="8" t="str">
        <f>P13</f>
        <v>ΕΓΚΡΙΝΕΤΑΙ</v>
      </c>
      <c r="Q15" s="25">
        <f>K15</f>
        <v>9525</v>
      </c>
    </row>
    <row r="16" spans="1:17" ht="36.75" customHeight="1">
      <c r="A16" s="23">
        <v>4</v>
      </c>
      <c r="B16" s="2" t="s">
        <v>61</v>
      </c>
      <c r="C16" s="2" t="s">
        <v>11</v>
      </c>
      <c r="D16" s="2" t="s">
        <v>12</v>
      </c>
      <c r="E16" s="20" t="s">
        <v>62</v>
      </c>
      <c r="F16" s="3" t="s">
        <v>91</v>
      </c>
      <c r="G16" s="3" t="s">
        <v>67</v>
      </c>
      <c r="H16" s="5">
        <v>297679.25</v>
      </c>
      <c r="I16" s="5">
        <f>H16*0.5</f>
        <v>148839.625</v>
      </c>
      <c r="J16" s="4">
        <v>286662</v>
      </c>
      <c r="K16" s="4">
        <f>J16/2</f>
        <v>143331</v>
      </c>
      <c r="L16" s="12">
        <v>49.85</v>
      </c>
      <c r="M16" s="44"/>
      <c r="N16" s="44"/>
      <c r="O16" s="61"/>
      <c r="P16" s="8" t="str">
        <f>P14</f>
        <v>ΕΓΚΡΙΝΕΤΑΙ</v>
      </c>
      <c r="Q16" s="25">
        <f>K16</f>
        <v>143331</v>
      </c>
    </row>
    <row r="17" spans="1:18" ht="36.75" customHeight="1">
      <c r="A17" s="23">
        <v>5</v>
      </c>
      <c r="B17" s="2" t="s">
        <v>39</v>
      </c>
      <c r="C17" s="2" t="s">
        <v>11</v>
      </c>
      <c r="D17" s="2" t="s">
        <v>12</v>
      </c>
      <c r="E17" s="20" t="s">
        <v>33</v>
      </c>
      <c r="F17" s="3" t="s">
        <v>34</v>
      </c>
      <c r="G17" s="3" t="s">
        <v>21</v>
      </c>
      <c r="H17" s="4">
        <v>298000</v>
      </c>
      <c r="I17" s="5">
        <f>H17*0.5</f>
        <v>149000</v>
      </c>
      <c r="J17" s="4">
        <v>297000</v>
      </c>
      <c r="K17" s="4">
        <f>J17/2</f>
        <v>148500</v>
      </c>
      <c r="L17" s="12">
        <v>46.94</v>
      </c>
      <c r="M17" s="45"/>
      <c r="N17" s="45"/>
      <c r="O17" s="62"/>
      <c r="P17" s="13" t="s">
        <v>101</v>
      </c>
      <c r="Q17" s="25">
        <f>O13-K18+K17</f>
        <v>17029.099999999977</v>
      </c>
      <c r="R17" s="9"/>
    </row>
    <row r="18" spans="1:17" ht="24.75" customHeight="1">
      <c r="A18" s="52" t="s">
        <v>81</v>
      </c>
      <c r="B18" s="53"/>
      <c r="C18" s="53"/>
      <c r="D18" s="53"/>
      <c r="E18" s="53"/>
      <c r="F18" s="53"/>
      <c r="G18" s="53"/>
      <c r="H18" s="31">
        <f>SUM(H13:H17)</f>
        <v>1214140.59</v>
      </c>
      <c r="I18" s="31">
        <f>SUM(I13:I17)</f>
        <v>607070.295</v>
      </c>
      <c r="J18" s="31">
        <f>SUM(J13:J17)</f>
        <v>1196692</v>
      </c>
      <c r="K18" s="31">
        <f>SUM(K13:K17)</f>
        <v>598346</v>
      </c>
      <c r="L18" s="31"/>
      <c r="M18" s="32"/>
      <c r="N18" s="33"/>
      <c r="O18" s="33"/>
      <c r="P18" s="32"/>
      <c r="Q18" s="42">
        <f>SUM(Q13:Q17)</f>
        <v>466875.1</v>
      </c>
    </row>
    <row r="19" spans="1:18" ht="36.75" customHeight="1">
      <c r="A19" s="23">
        <v>1</v>
      </c>
      <c r="B19" s="2" t="s">
        <v>36</v>
      </c>
      <c r="C19" s="2" t="s">
        <v>11</v>
      </c>
      <c r="D19" s="2" t="s">
        <v>10</v>
      </c>
      <c r="E19" s="20" t="s">
        <v>27</v>
      </c>
      <c r="F19" s="3" t="s">
        <v>84</v>
      </c>
      <c r="G19" s="3" t="s">
        <v>28</v>
      </c>
      <c r="H19" s="4">
        <v>51110.9</v>
      </c>
      <c r="I19" s="5">
        <f>H19*0.5</f>
        <v>25555.45</v>
      </c>
      <c r="J19" s="4">
        <v>50244</v>
      </c>
      <c r="K19" s="4">
        <f>J19/2</f>
        <v>25122</v>
      </c>
      <c r="L19" s="6">
        <v>54.34</v>
      </c>
      <c r="M19" s="43">
        <v>523341.5</v>
      </c>
      <c r="N19" s="43">
        <v>192291.5</v>
      </c>
      <c r="O19" s="58">
        <f>K23</f>
        <v>331050</v>
      </c>
      <c r="P19" s="8" t="str">
        <f>P16</f>
        <v>ΕΓΚΡΙΝΕΤΑΙ</v>
      </c>
      <c r="Q19" s="24">
        <f>K19</f>
        <v>25122</v>
      </c>
      <c r="R19" s="9"/>
    </row>
    <row r="20" spans="1:17" ht="64.5" customHeight="1">
      <c r="A20" s="23">
        <v>2</v>
      </c>
      <c r="B20" s="2" t="s">
        <v>63</v>
      </c>
      <c r="C20" s="2" t="s">
        <v>11</v>
      </c>
      <c r="D20" s="2" t="s">
        <v>10</v>
      </c>
      <c r="E20" s="20" t="s">
        <v>102</v>
      </c>
      <c r="F20" s="3" t="s">
        <v>92</v>
      </c>
      <c r="G20" s="3" t="s">
        <v>16</v>
      </c>
      <c r="H20" s="5">
        <v>298733</v>
      </c>
      <c r="I20" s="5">
        <f>H20*0.5</f>
        <v>149366.5</v>
      </c>
      <c r="J20" s="4">
        <v>289432</v>
      </c>
      <c r="K20" s="5">
        <f>J20*0.5</f>
        <v>144716</v>
      </c>
      <c r="L20" s="6">
        <v>53.23</v>
      </c>
      <c r="M20" s="44"/>
      <c r="N20" s="44"/>
      <c r="O20" s="61"/>
      <c r="P20" s="8" t="str">
        <f>P19</f>
        <v>ΕΓΚΡΙΝΕΤΑΙ</v>
      </c>
      <c r="Q20" s="24">
        <f>K20</f>
        <v>144716</v>
      </c>
    </row>
    <row r="21" spans="1:17" ht="36.75" customHeight="1">
      <c r="A21" s="23">
        <v>3</v>
      </c>
      <c r="B21" s="2" t="s">
        <v>69</v>
      </c>
      <c r="C21" s="2" t="s">
        <v>11</v>
      </c>
      <c r="D21" s="2" t="s">
        <v>10</v>
      </c>
      <c r="E21" s="20" t="s">
        <v>75</v>
      </c>
      <c r="F21" s="3" t="s">
        <v>71</v>
      </c>
      <c r="G21" s="3" t="s">
        <v>74</v>
      </c>
      <c r="H21" s="5">
        <v>47570.25</v>
      </c>
      <c r="I21" s="5">
        <f>H21*0.5</f>
        <v>23785.125</v>
      </c>
      <c r="J21" s="4">
        <v>46950</v>
      </c>
      <c r="K21" s="4">
        <f>J21/2</f>
        <v>23475</v>
      </c>
      <c r="L21" s="6">
        <v>48.34</v>
      </c>
      <c r="M21" s="44"/>
      <c r="N21" s="44"/>
      <c r="O21" s="61"/>
      <c r="P21" s="8" t="str">
        <f>P20</f>
        <v>ΕΓΚΡΙΝΕΤΑΙ</v>
      </c>
      <c r="Q21" s="24">
        <f>K21</f>
        <v>23475</v>
      </c>
    </row>
    <row r="22" spans="1:17" ht="39" customHeight="1">
      <c r="A22" s="26">
        <v>4</v>
      </c>
      <c r="B22" s="14" t="s">
        <v>58</v>
      </c>
      <c r="C22" s="14" t="s">
        <v>11</v>
      </c>
      <c r="D22" s="14" t="s">
        <v>10</v>
      </c>
      <c r="E22" s="21" t="s">
        <v>59</v>
      </c>
      <c r="F22" s="15" t="s">
        <v>90</v>
      </c>
      <c r="G22" s="15" t="s">
        <v>60</v>
      </c>
      <c r="H22" s="16">
        <v>299791.79</v>
      </c>
      <c r="I22" s="16">
        <f>H22*0.5</f>
        <v>149895.895</v>
      </c>
      <c r="J22" s="7">
        <v>275474</v>
      </c>
      <c r="K22" s="7">
        <f>J22/2</f>
        <v>137737</v>
      </c>
      <c r="L22" s="17">
        <v>43.65</v>
      </c>
      <c r="M22" s="44"/>
      <c r="N22" s="45"/>
      <c r="O22" s="61"/>
      <c r="P22" s="8" t="str">
        <f>P19</f>
        <v>ΕΓΚΡΙΝΕΤΑΙ</v>
      </c>
      <c r="Q22" s="27">
        <f>K22</f>
        <v>137737</v>
      </c>
    </row>
    <row r="23" spans="1:17" ht="22.5" customHeight="1">
      <c r="A23" s="52" t="s">
        <v>82</v>
      </c>
      <c r="B23" s="53"/>
      <c r="C23" s="53"/>
      <c r="D23" s="53"/>
      <c r="E23" s="53"/>
      <c r="F23" s="53"/>
      <c r="G23" s="53"/>
      <c r="H23" s="31">
        <f>SUM(H19:H22)</f>
        <v>697205.94</v>
      </c>
      <c r="I23" s="31">
        <f>SUM(I19:I22)</f>
        <v>348602.97</v>
      </c>
      <c r="J23" s="31">
        <f>SUM(J19:J22)</f>
        <v>662100</v>
      </c>
      <c r="K23" s="31">
        <f>SUM(K19:K22)</f>
        <v>331050</v>
      </c>
      <c r="L23" s="31"/>
      <c r="M23" s="32"/>
      <c r="N23" s="33"/>
      <c r="O23" s="33"/>
      <c r="P23" s="32"/>
      <c r="Q23" s="42">
        <f>SUM(Q19:Q22)</f>
        <v>331050</v>
      </c>
    </row>
    <row r="24" spans="1:18" ht="39" customHeight="1">
      <c r="A24" s="23">
        <v>1</v>
      </c>
      <c r="B24" s="2" t="s">
        <v>42</v>
      </c>
      <c r="C24" s="2" t="s">
        <v>7</v>
      </c>
      <c r="D24" s="2" t="s">
        <v>8</v>
      </c>
      <c r="E24" s="20" t="s">
        <v>43</v>
      </c>
      <c r="F24" s="3" t="s">
        <v>86</v>
      </c>
      <c r="G24" s="3" t="s">
        <v>44</v>
      </c>
      <c r="H24" s="5">
        <v>110359.94</v>
      </c>
      <c r="I24" s="5">
        <f>H24*0.5</f>
        <v>55179.97</v>
      </c>
      <c r="J24" s="4">
        <v>84976</v>
      </c>
      <c r="K24" s="4">
        <f>J24/2</f>
        <v>42488</v>
      </c>
      <c r="L24" s="6">
        <v>48.73</v>
      </c>
      <c r="M24" s="56">
        <v>244964.5</v>
      </c>
      <c r="N24" s="43">
        <v>124690.5</v>
      </c>
      <c r="O24" s="57">
        <f>K28</f>
        <v>120274</v>
      </c>
      <c r="P24" s="8" t="str">
        <f>P22</f>
        <v>ΕΓΚΡΙΝΕΤΑΙ</v>
      </c>
      <c r="Q24" s="24">
        <f>K24</f>
        <v>42488</v>
      </c>
      <c r="R24" s="9"/>
    </row>
    <row r="25" spans="1:17" ht="39" customHeight="1">
      <c r="A25" s="23">
        <v>2</v>
      </c>
      <c r="B25" s="2" t="s">
        <v>54</v>
      </c>
      <c r="C25" s="2" t="s">
        <v>7</v>
      </c>
      <c r="D25" s="2" t="s">
        <v>8</v>
      </c>
      <c r="E25" s="20" t="s">
        <v>56</v>
      </c>
      <c r="F25" s="3" t="s">
        <v>89</v>
      </c>
      <c r="G25" s="3" t="s">
        <v>57</v>
      </c>
      <c r="H25" s="5">
        <v>80119.25</v>
      </c>
      <c r="I25" s="5">
        <f>H25*0.5</f>
        <v>40059.625</v>
      </c>
      <c r="J25" s="4">
        <v>71656</v>
      </c>
      <c r="K25" s="4">
        <f>J25/2</f>
        <v>35828</v>
      </c>
      <c r="L25" s="6">
        <v>41.84</v>
      </c>
      <c r="M25" s="56"/>
      <c r="N25" s="44"/>
      <c r="O25" s="57"/>
      <c r="P25" s="8" t="str">
        <f>P24</f>
        <v>ΕΓΚΡΙΝΕΤΑΙ</v>
      </c>
      <c r="Q25" s="24">
        <f>K25</f>
        <v>35828</v>
      </c>
    </row>
    <row r="26" spans="1:17" ht="36" customHeight="1">
      <c r="A26" s="23">
        <v>3</v>
      </c>
      <c r="B26" s="2" t="s">
        <v>49</v>
      </c>
      <c r="C26" s="2" t="s">
        <v>7</v>
      </c>
      <c r="D26" s="2" t="s">
        <v>8</v>
      </c>
      <c r="E26" s="20" t="s">
        <v>50</v>
      </c>
      <c r="F26" s="3" t="s">
        <v>51</v>
      </c>
      <c r="G26" s="3" t="s">
        <v>52</v>
      </c>
      <c r="H26" s="5">
        <v>36556</v>
      </c>
      <c r="I26" s="5">
        <f>H26*0.5</f>
        <v>18278</v>
      </c>
      <c r="J26" s="4">
        <v>35960</v>
      </c>
      <c r="K26" s="4">
        <f>J26/2</f>
        <v>17980</v>
      </c>
      <c r="L26" s="6">
        <v>39.99</v>
      </c>
      <c r="M26" s="56"/>
      <c r="N26" s="44"/>
      <c r="O26" s="57"/>
      <c r="P26" s="8" t="str">
        <f>P25</f>
        <v>ΕΓΚΡΙΝΕΤΑΙ</v>
      </c>
      <c r="Q26" s="24">
        <f>K26</f>
        <v>17980</v>
      </c>
    </row>
    <row r="27" spans="1:17" ht="39.75" customHeight="1">
      <c r="A27" s="26">
        <v>4</v>
      </c>
      <c r="B27" s="14" t="s">
        <v>68</v>
      </c>
      <c r="C27" s="14" t="s">
        <v>7</v>
      </c>
      <c r="D27" s="14" t="s">
        <v>8</v>
      </c>
      <c r="E27" s="21" t="s">
        <v>70</v>
      </c>
      <c r="F27" s="15" t="s">
        <v>93</v>
      </c>
      <c r="G27" s="15" t="s">
        <v>21</v>
      </c>
      <c r="H27" s="16">
        <v>72147.07</v>
      </c>
      <c r="I27" s="16">
        <f>H27*0.5</f>
        <v>36073.535</v>
      </c>
      <c r="J27" s="7">
        <v>47956</v>
      </c>
      <c r="K27" s="7">
        <f>J27/2</f>
        <v>23978</v>
      </c>
      <c r="L27" s="17">
        <v>37.65</v>
      </c>
      <c r="M27" s="43"/>
      <c r="N27" s="45"/>
      <c r="O27" s="58"/>
      <c r="P27" s="8" t="str">
        <f>P26</f>
        <v>ΕΓΚΡΙΝΕΤΑΙ</v>
      </c>
      <c r="Q27" s="27">
        <f>K27</f>
        <v>23978</v>
      </c>
    </row>
    <row r="28" spans="1:17" ht="21" customHeight="1">
      <c r="A28" s="52" t="s">
        <v>82</v>
      </c>
      <c r="B28" s="53"/>
      <c r="C28" s="53"/>
      <c r="D28" s="53"/>
      <c r="E28" s="53"/>
      <c r="F28" s="53"/>
      <c r="G28" s="53"/>
      <c r="H28" s="31">
        <f>SUM(H24:H27)</f>
        <v>299182.26</v>
      </c>
      <c r="I28" s="31">
        <f>SUM(I24:I27)</f>
        <v>149591.13</v>
      </c>
      <c r="J28" s="31">
        <f>SUM(J24:J27)</f>
        <v>240548</v>
      </c>
      <c r="K28" s="31">
        <f>SUM(K24:K27)</f>
        <v>120274</v>
      </c>
      <c r="L28" s="31"/>
      <c r="M28" s="32"/>
      <c r="N28" s="33"/>
      <c r="O28" s="33"/>
      <c r="P28" s="32"/>
      <c r="Q28" s="42">
        <f>SUM(Q24:Q27)</f>
        <v>120274</v>
      </c>
    </row>
    <row r="29" spans="1:18" ht="24.75" customHeight="1" thickBot="1">
      <c r="A29" s="50" t="s">
        <v>9</v>
      </c>
      <c r="B29" s="51"/>
      <c r="C29" s="51"/>
      <c r="D29" s="51"/>
      <c r="E29" s="51"/>
      <c r="F29" s="51"/>
      <c r="G29" s="51"/>
      <c r="H29" s="34">
        <f>H28+H23+H18+H12+H10</f>
        <v>3748976.7199999997</v>
      </c>
      <c r="I29" s="34">
        <f>I28+I23+I18+I12+I10</f>
        <v>1874488.3599999999</v>
      </c>
      <c r="J29" s="34">
        <f>J28+J23+J18+J12+J10</f>
        <v>3470022</v>
      </c>
      <c r="K29" s="34">
        <f>K28+K23+K18+K12+K10</f>
        <v>1735011</v>
      </c>
      <c r="L29" s="35"/>
      <c r="M29" s="36">
        <f>SUM(M4:M27)</f>
        <v>4263487.33</v>
      </c>
      <c r="N29" s="36">
        <f>SUM(N4:N27)</f>
        <v>2659947.23</v>
      </c>
      <c r="O29" s="36">
        <f>SUM(O4:O27)</f>
        <v>1603540.1</v>
      </c>
      <c r="P29" s="36"/>
      <c r="Q29" s="37">
        <f>Q28+Q23+Q18+Q12+Q10</f>
        <v>1603540.1</v>
      </c>
      <c r="R29" s="9"/>
    </row>
    <row r="30" spans="10:16" ht="12">
      <c r="J30" s="9"/>
      <c r="K30" s="9"/>
      <c r="O30" s="47"/>
      <c r="P30" s="48"/>
    </row>
    <row r="31" spans="8:17" ht="12">
      <c r="H31" s="9"/>
      <c r="I31" s="9"/>
      <c r="M31" s="28"/>
      <c r="N31" s="28"/>
      <c r="O31" s="49"/>
      <c r="P31" s="49"/>
      <c r="Q31" s="18"/>
    </row>
    <row r="32" spans="13:17" ht="12">
      <c r="M32" s="28"/>
      <c r="N32" s="28"/>
      <c r="Q32" s="9"/>
    </row>
    <row r="33" spans="9:18" ht="12">
      <c r="I33" s="19"/>
      <c r="M33" s="28"/>
      <c r="N33" s="28"/>
      <c r="R33" s="9"/>
    </row>
    <row r="34" spans="13:18" ht="12">
      <c r="M34" s="29"/>
      <c r="N34" s="29"/>
      <c r="R34" s="9"/>
    </row>
    <row r="35" spans="8:14" ht="12">
      <c r="H35" s="9"/>
      <c r="I35" s="9"/>
      <c r="M35" s="30"/>
      <c r="N35" s="30"/>
    </row>
  </sheetData>
  <mergeCells count="20">
    <mergeCell ref="A28:G28"/>
    <mergeCell ref="M24:M27"/>
    <mergeCell ref="O24:O27"/>
    <mergeCell ref="O4:O9"/>
    <mergeCell ref="M13:M17"/>
    <mergeCell ref="O19:O22"/>
    <mergeCell ref="O13:O17"/>
    <mergeCell ref="N4:N9"/>
    <mergeCell ref="N13:N17"/>
    <mergeCell ref="N19:N22"/>
    <mergeCell ref="N24:N27"/>
    <mergeCell ref="A1:Q1"/>
    <mergeCell ref="O30:P31"/>
    <mergeCell ref="A29:G29"/>
    <mergeCell ref="A18:G18"/>
    <mergeCell ref="A23:G23"/>
    <mergeCell ref="A12:G12"/>
    <mergeCell ref="A10:G10"/>
    <mergeCell ref="M4:M9"/>
    <mergeCell ref="M19:M22"/>
  </mergeCells>
  <printOptions horizontalCentered="1"/>
  <pageMargins left="0.19" right="0.17" top="0.49" bottom="0.84" header="0.31" footer="0.35"/>
  <pageSetup fitToHeight="0" fitToWidth="1" horizontalDpi="300" verticalDpi="300" orientation="landscape" paperSize="9" scale="80" r:id="rId1"/>
  <headerFooter alignWithMargins="0">
    <oddFooter>&amp;L&amp;6[&amp;F][&amp;A][ΖΓ/ΖΓ]&amp;C&amp;"Arial,Έντονα"&amp;8ΑΝΚΟ - Τμήμα LEADER&amp;R&amp;8Σελ. &amp;P/&amp;N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anko 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theofilos</cp:lastModifiedBy>
  <cp:lastPrinted>2015-01-27T12:32:00Z</cp:lastPrinted>
  <dcterms:created xsi:type="dcterms:W3CDTF">2010-11-19T08:25:21Z</dcterms:created>
  <dcterms:modified xsi:type="dcterms:W3CDTF">2015-01-27T13:38:45Z</dcterms:modified>
  <cp:category/>
  <cp:version/>
  <cp:contentType/>
  <cp:contentStatus/>
</cp:coreProperties>
</file>